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/>
  <c r="AO13"/>
  <c r="AP13"/>
  <c r="AQ13"/>
  <c r="AR13"/>
  <c r="AY13"/>
  <c r="BR13"/>
  <c r="EB13"/>
  <c r="AJ14"/>
  <c r="AK14"/>
  <c r="AL14"/>
  <c r="AM14"/>
  <c r="AU14"/>
  <c r="AO14"/>
  <c r="AP14" s="1"/>
  <c r="AQ14"/>
  <c r="AR14"/>
  <c r="AY14"/>
  <c r="AZ14"/>
  <c r="BR14"/>
  <c r="BS14"/>
  <c r="EB14"/>
  <c r="AJ15"/>
  <c r="AK15"/>
  <c r="AL15"/>
  <c r="AT15" s="1"/>
  <c r="AM15"/>
  <c r="AU15"/>
  <c r="AO15"/>
  <c r="AP15"/>
  <c r="AQ15"/>
  <c r="AR15"/>
  <c r="AY15"/>
  <c r="AZ15"/>
  <c r="BA15"/>
  <c r="BR15"/>
  <c r="BS15"/>
  <c r="BT15"/>
  <c r="EB15"/>
  <c r="AJ16"/>
  <c r="AK16"/>
  <c r="AS16" s="1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BV32" s="1"/>
  <c r="EB17"/>
  <c r="AJ18"/>
  <c r="AK18"/>
  <c r="AL18"/>
  <c r="AT18" s="1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S19" s="1"/>
  <c r="AL19"/>
  <c r="AT19" s="1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BX32" s="1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BY32" s="1"/>
  <c r="EB20"/>
  <c r="AJ21"/>
  <c r="AK21"/>
  <c r="AS21" s="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G22"/>
  <c r="AV22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F23"/>
  <c r="AW23"/>
  <c r="AG23"/>
  <c r="AV23" s="1"/>
  <c r="AJ23"/>
  <c r="AK23"/>
  <c r="AS23" s="1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W24" s="1"/>
  <c r="AG24"/>
  <c r="AV24" s="1"/>
  <c r="AJ24"/>
  <c r="AK24"/>
  <c r="AS24" s="1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C24"/>
  <c r="CC32"/>
  <c r="EB24"/>
  <c r="AF25"/>
  <c r="AW25" s="1"/>
  <c r="AG25"/>
  <c r="AV25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CE32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BZ32" s="1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J32" s="1"/>
  <c r="BK28"/>
  <c r="BL28"/>
  <c r="BM28"/>
  <c r="BM32"/>
  <c r="BN28"/>
  <c r="BR28"/>
  <c r="BS28"/>
  <c r="BT28"/>
  <c r="BU28"/>
  <c r="BV28"/>
  <c r="BW28"/>
  <c r="BX28"/>
  <c r="BY28"/>
  <c r="BZ28"/>
  <c r="CA28"/>
  <c r="CB28"/>
  <c r="CB32"/>
  <c r="CC28"/>
  <c r="CD28"/>
  <c r="CE28"/>
  <c r="CF28"/>
  <c r="CG28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G32"/>
  <c r="CH29"/>
  <c r="CH32"/>
  <c r="EB29"/>
  <c r="AF30"/>
  <c r="AW30" s="1"/>
  <c r="AG30"/>
  <c r="AV30" s="1"/>
  <c r="AJ30"/>
  <c r="AK30"/>
  <c r="AL30"/>
  <c r="AM30"/>
  <c r="AO30"/>
  <c r="AN30"/>
  <c r="AP30"/>
  <c r="AQ30"/>
  <c r="J30" s="1"/>
  <c r="AQ31"/>
  <c r="AQ32"/>
  <c r="J32" s="1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C33" s="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DO3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AG17" i="12"/>
  <c r="EA11"/>
  <c r="U31"/>
  <c r="DH30" s="1"/>
  <c r="CK26"/>
  <c r="B30"/>
  <c r="CR29" s="1"/>
  <c r="CN23"/>
  <c r="B31"/>
  <c r="CK30" s="1"/>
  <c r="AG21"/>
  <c r="AV21" s="1"/>
  <c r="AF22"/>
  <c r="AW22" s="1"/>
  <c r="AF20"/>
  <c r="AW20" s="1"/>
  <c r="AF21"/>
  <c r="AW21" s="1"/>
  <c r="DY11"/>
  <c r="AG14"/>
  <c r="AF18"/>
  <c r="EA10"/>
  <c r="AG13"/>
  <c r="AI13" s="1"/>
  <c r="AG19"/>
  <c r="AV19" s="1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R31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T23"/>
  <c r="AU30"/>
  <c r="AT39"/>
  <c r="AN28"/>
  <c r="AC31"/>
  <c r="AS20"/>
  <c r="AU29"/>
  <c r="CF32"/>
  <c r="CD32"/>
  <c r="CA32"/>
  <c r="BL32"/>
  <c r="BI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T31"/>
  <c r="AN13"/>
  <c r="AS18"/>
  <c r="AT24"/>
  <c r="AN14"/>
  <c r="AS22" s="1"/>
  <c r="AS33"/>
  <c r="AS37"/>
  <c r="AS27"/>
  <c r="AT30"/>
  <c r="AT40"/>
  <c r="AT16"/>
  <c r="AS34"/>
  <c r="AT21"/>
  <c r="AT36"/>
  <c r="AT17"/>
  <c r="AS31"/>
  <c r="AS25"/>
  <c r="AN27"/>
  <c r="AS36"/>
  <c r="AC32"/>
  <c r="AN33"/>
  <c r="AN36"/>
  <c r="AS13"/>
  <c r="AS35"/>
  <c r="AS38"/>
  <c r="J31"/>
  <c r="AS29"/>
  <c r="AS14"/>
  <c r="AS40"/>
  <c r="AS30"/>
  <c r="AT38"/>
  <c r="AS39"/>
  <c r="AN31"/>
  <c r="AU37"/>
  <c r="AU35"/>
  <c r="AU27"/>
  <c r="AS17"/>
  <c r="AT20"/>
  <c r="AS26"/>
  <c r="AT34"/>
  <c r="AT32"/>
  <c r="AS32"/>
  <c r="AT28"/>
  <c r="AT26"/>
  <c r="AS28"/>
  <c r="AT25"/>
  <c r="AT29"/>
  <c r="AT37"/>
  <c r="AT22"/>
  <c r="AT33"/>
  <c r="AT35"/>
  <c r="AT14"/>
  <c r="AT27"/>
  <c r="DL30"/>
  <c r="DJ31"/>
  <c r="DK31"/>
  <c r="DX15"/>
  <c r="AG15" s="1"/>
  <c r="AF15"/>
  <c r="DH31"/>
  <c r="DF30"/>
  <c r="DP30"/>
  <c r="DX23"/>
  <c r="DM31"/>
  <c r="DL31"/>
  <c r="DG31"/>
  <c r="DU31"/>
  <c r="DQ31"/>
  <c r="DP31"/>
  <c r="DI31"/>
  <c r="DX24"/>
  <c r="DX39"/>
  <c r="DX14"/>
  <c r="AF14" s="1"/>
  <c r="DX38"/>
  <c r="DX16"/>
  <c r="AG16" s="1"/>
  <c r="AV16" s="1"/>
  <c r="AF16"/>
  <c r="AW16" s="1"/>
  <c r="DZ10"/>
  <c r="DZ35" s="1"/>
  <c r="AJ47"/>
  <c r="DZ25"/>
  <c r="DZ37"/>
  <c r="DZ36"/>
  <c r="DZ28"/>
  <c r="DZ34"/>
  <c r="DZ13"/>
  <c r="DZ22"/>
  <c r="AP37"/>
  <c r="AP29"/>
  <c r="BH32" l="1"/>
  <c r="DX33"/>
  <c r="DZ14"/>
  <c r="DZ17"/>
  <c r="DZ20"/>
  <c r="DZ26"/>
  <c r="DZ32"/>
  <c r="DZ15"/>
  <c r="DX35"/>
  <c r="DX20"/>
  <c r="AG20" s="1"/>
  <c r="AV20" s="1"/>
  <c r="DY10"/>
  <c r="DX30"/>
  <c r="DX26"/>
  <c r="DX25"/>
  <c r="DX21"/>
  <c r="DX18"/>
  <c r="AG18" s="1"/>
  <c r="AI18" s="1"/>
  <c r="DZ23"/>
  <c r="DZ21"/>
  <c r="DZ19"/>
  <c r="DZ18"/>
  <c r="DZ31"/>
  <c r="DZ16"/>
  <c r="DZ27"/>
  <c r="DX37"/>
  <c r="DX19"/>
  <c r="AF19" s="1"/>
  <c r="AW19" s="1"/>
  <c r="DX31"/>
  <c r="DX13"/>
  <c r="AF13" s="1"/>
  <c r="AH13" s="1"/>
  <c r="DX32"/>
  <c r="DP32"/>
  <c r="DZ24"/>
  <c r="DZ33"/>
  <c r="DZ30"/>
  <c r="DZ29"/>
  <c r="DZ39"/>
  <c r="DZ38"/>
  <c r="DX36"/>
  <c r="DX34"/>
  <c r="DX29"/>
  <c r="DX27"/>
  <c r="DX22"/>
  <c r="DG30"/>
  <c r="DG32" s="1"/>
  <c r="DX17"/>
  <c r="AF17" s="1"/>
  <c r="AW17" s="1"/>
  <c r="DS30"/>
  <c r="DS32" s="1"/>
  <c r="J33"/>
  <c r="AT13"/>
  <c r="AT41" s="1"/>
  <c r="AT42" s="1"/>
  <c r="AS15"/>
  <c r="AS41" s="1"/>
  <c r="AS42" s="1"/>
  <c r="AV18"/>
  <c r="AW18"/>
  <c r="AV17"/>
  <c r="AI17"/>
  <c r="BG32"/>
  <c r="BF32"/>
  <c r="BE32"/>
  <c r="BA32"/>
  <c r="BD32"/>
  <c r="BB32"/>
  <c r="BC32"/>
  <c r="AZ32"/>
  <c r="AQ41"/>
  <c r="AY32"/>
  <c r="I31"/>
  <c r="AW15"/>
  <c r="AV15"/>
  <c r="AI15"/>
  <c r="AW14"/>
  <c r="H31"/>
  <c r="AI14"/>
  <c r="AI16"/>
  <c r="AV14"/>
  <c r="AA31"/>
  <c r="AB31"/>
  <c r="H30"/>
  <c r="H32"/>
  <c r="I32"/>
  <c r="AB32"/>
  <c r="I30"/>
  <c r="AV13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O32" s="1"/>
  <c r="DV31"/>
  <c r="DV32" s="1"/>
  <c r="DU30"/>
  <c r="DU32" s="1"/>
  <c r="DR30"/>
  <c r="DR32" s="1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T30"/>
  <c r="CP30"/>
  <c r="CZ30"/>
  <c r="CQ30"/>
  <c r="CN30"/>
  <c r="AI19" l="1"/>
  <c r="AI32"/>
  <c r="AI31"/>
  <c r="AI35"/>
  <c r="AH15"/>
  <c r="AH19"/>
  <c r="AH23"/>
  <c r="AH32"/>
  <c r="CS32"/>
  <c r="AH29"/>
  <c r="AH16"/>
  <c r="AH34"/>
  <c r="AH20"/>
  <c r="AH3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AH28"/>
  <c r="AH25"/>
  <c r="AH39"/>
  <c r="AI27"/>
  <c r="AH26"/>
  <c r="AI26"/>
  <c r="AI23"/>
  <c r="AI25"/>
  <c r="AI39"/>
  <c r="AI24"/>
  <c r="CO32"/>
  <c r="DB32"/>
  <c r="AH17"/>
  <c r="AH38"/>
  <c r="AW13"/>
  <c r="AW40" s="1"/>
  <c r="AH27"/>
  <c r="AI29"/>
  <c r="AI30"/>
  <c r="AH21"/>
  <c r="AI36"/>
  <c r="AI22"/>
  <c r="AH22"/>
  <c r="AI21"/>
  <c r="AH24"/>
  <c r="AH37"/>
  <c r="AH31"/>
  <c r="AH18"/>
  <c r="AH14"/>
  <c r="AI37"/>
  <c r="AI38"/>
  <c r="AH36"/>
  <c r="AI28"/>
  <c r="AH30"/>
  <c r="AH35"/>
  <c r="AI33"/>
  <c r="AI20"/>
  <c r="AI34"/>
  <c r="AV40"/>
  <c r="BQ33"/>
  <c r="CR32"/>
  <c r="CL32"/>
  <c r="CJ33"/>
  <c r="DV33"/>
  <c r="CQ32"/>
  <c r="CM32"/>
  <c r="CU32"/>
  <c r="CY32"/>
  <c r="CX32"/>
  <c r="DA32"/>
  <c r="CK32"/>
  <c r="CT32"/>
  <c r="CV32"/>
  <c r="CP32"/>
  <c r="CW32"/>
  <c r="CZ32"/>
  <c r="CN32"/>
  <c r="DC33" l="1"/>
</calcChain>
</file>

<file path=xl/sharedStrings.xml><?xml version="1.0" encoding="utf-8"?>
<sst xmlns="http://schemas.openxmlformats.org/spreadsheetml/2006/main" count="242" uniqueCount="191">
  <si>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</si>
  <si>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</si>
  <si>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</si>
  <si>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</si>
  <si>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</si>
  <si>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</si>
  <si>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</si>
  <si>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</si>
  <si>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</si>
  <si>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</si>
  <si>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</si>
  <si>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</si>
  <si>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</si>
  <si>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</si>
  <si>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</si>
  <si>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</si>
  <si>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</si>
  <si>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</si>
  <si>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</si>
  <si>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</si>
  <si>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</si>
  <si>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</si>
  <si>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</si>
  <si>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</si>
  <si>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</si>
  <si>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</si>
  <si>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</si>
  <si>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</si>
  <si>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</si>
  <si>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</si>
  <si>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</si>
  <si>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</si>
  <si>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</si>
  <si>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</si>
  <si>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</si>
  <si>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</si>
  <si>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</si>
  <si>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</si>
  <si>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</si>
  <si>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</si>
  <si>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</si>
  <si>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</si>
  <si>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</si>
  <si>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</si>
  <si>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</si>
  <si>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</si>
  <si>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</si>
  <si>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</si>
  <si>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</si>
  <si>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</si>
  <si>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</si>
  <si>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</si>
  <si>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</si>
  <si>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</si>
  <si>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</si>
  <si>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</si>
  <si>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</si>
  <si>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</si>
  <si>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</si>
  <si>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</si>
  <si>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</si>
  <si>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</si>
  <si>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</si>
  <si>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</si>
  <si>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</si>
  <si>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</si>
  <si>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</si>
  <si>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</si>
  <si>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</si>
  <si>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</si>
  <si>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</si>
  <si>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</si>
  <si>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</si>
  <si>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</si>
  <si>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</si>
  <si>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</si>
  <si>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</si>
  <si>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</si>
  <si>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</si>
  <si>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</si>
  <si>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</si>
  <si>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</si>
  <si>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</si>
  <si>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</si>
  <si>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</si>
  <si>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</si>
  <si>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</si>
  <si>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</si>
  <si>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</si>
  <si>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</si>
  <si>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</si>
  <si>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</si>
  <si>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</si>
  <si>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</si>
  <si>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</si>
  <si>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</si>
  <si>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</si>
  <si>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</si>
  <si>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</si>
  <si>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</si>
  <si>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</si>
  <si>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</si>
  <si>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</si>
  <si>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</si>
  <si>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</si>
  <si>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</si>
  <si>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</si>
  <si>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</si>
  <si>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</si>
  <si>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</si>
  <si>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</si>
  <si>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</si>
  <si>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</si>
  <si>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</si>
  <si>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</si>
  <si>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</si>
  <si>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</si>
  <si>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</si>
  <si>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</si>
  <si>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</si>
  <si>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</si>
  <si>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</si>
  <si>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</si>
  <si>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</si>
  <si>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</si>
  <si>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</si>
  <si>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</si>
  <si>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</si>
  <si>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</si>
  <si>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</si>
  <si>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</si>
  <si>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</si>
  <si>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</si>
  <si>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</si>
  <si>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</si>
  <si>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</si>
  <si>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</si>
  <si>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</si>
  <si>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</si>
  <si>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</si>
  <si>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</si>
  <si>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</si>
  <si>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</si>
  <si>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</si>
  <si>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</si>
  <si>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</si>
  <si>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</si>
  <si>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</si>
  <si>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</si>
  <si>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</si>
  <si>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</si>
  <si>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</si>
  <si>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</si>
  <si>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20-15</t>
  </si>
  <si>
    <t>Навашино</t>
  </si>
  <si>
    <t>ЛД "Флагман"</t>
  </si>
  <si>
    <t>Пантеев Сергей (Навашино)</t>
  </si>
  <si>
    <t>Тюндин Алексей</t>
  </si>
  <si>
    <t>Перовский Станислав</t>
  </si>
  <si>
    <t>Ока</t>
  </si>
  <si>
    <t>Ветераны хоккея</t>
  </si>
  <si>
    <t>Ермаков Роман</t>
  </si>
  <si>
    <t>Коротков Андрей</t>
  </si>
  <si>
    <t>Терентьев Сергей</t>
  </si>
  <si>
    <t>Нибусин Сергей</t>
  </si>
  <si>
    <t>Листратов Герман</t>
  </si>
  <si>
    <t>Нибусин Алексей</t>
  </si>
  <si>
    <t>Гирш Андрей</t>
  </si>
  <si>
    <t>Киров Виктор</t>
  </si>
  <si>
    <t>Финашов Андрей</t>
  </si>
  <si>
    <t>1:0</t>
  </si>
  <si>
    <t>2:0</t>
  </si>
  <si>
    <t>2:1</t>
  </si>
  <si>
    <t>2:2</t>
  </si>
  <si>
    <t>3:2</t>
  </si>
  <si>
    <t>3:3</t>
  </si>
  <si>
    <t>4:3</t>
  </si>
  <si>
    <t>4:4</t>
  </si>
  <si>
    <t>Кочетков Игорь</t>
  </si>
  <si>
    <t>Штурцев Александр</t>
  </si>
  <si>
    <t>Кощеев Александр</t>
  </si>
  <si>
    <t>Фурсов Александр</t>
  </si>
  <si>
    <t>Фурсов Сергей</t>
  </si>
  <si>
    <t>Ивентьев Роман</t>
  </si>
  <si>
    <t>Мамонов Артем</t>
  </si>
  <si>
    <t>Шахтерин Максим</t>
  </si>
  <si>
    <t>00:00 40:00</t>
  </si>
  <si>
    <t>Шипелев Александр</t>
  </si>
  <si>
    <t>Мысов Илья</t>
  </si>
  <si>
    <t>Бибиков Алексей</t>
  </si>
  <si>
    <t>Дружкин Илья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</si>
</sst>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4" borderId="34" xfId="0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vertical="center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abSelected="1" topLeftCell="A10" zoomScale="75" zoomScaleNormal="75" workbookViewId="0">
      <selection activeCell="F8" sqref="F8:O8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236" t="s">
        <v>148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P1" s="42"/>
    </row>
    <row r="2" spans="1:132" ht="27" customHeight="1">
      <c r="A2" s="237" t="s">
        <v>145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</row>
    <row r="3" spans="1:132" ht="36.75" customHeight="1" thickBot="1">
      <c r="A3" s="238" t="s">
        <v>152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132">
      <c r="A4" s="239" t="s">
        <v>19</v>
      </c>
      <c r="B4" s="240"/>
      <c r="C4" s="241"/>
      <c r="D4" s="53" t="s">
        <v>20</v>
      </c>
      <c r="E4" s="242" t="s">
        <v>21</v>
      </c>
      <c r="F4" s="240"/>
      <c r="G4" s="241"/>
      <c r="H4" s="242" t="s">
        <v>17</v>
      </c>
      <c r="I4" s="241"/>
      <c r="J4" s="242" t="s">
        <v>27</v>
      </c>
      <c r="K4" s="240"/>
      <c r="L4" s="240"/>
      <c r="M4" s="240"/>
      <c r="N4" s="240"/>
      <c r="O4" s="240"/>
      <c r="P4" s="242" t="s">
        <v>22</v>
      </c>
      <c r="Q4" s="240"/>
      <c r="R4" s="240"/>
      <c r="S4" s="240"/>
      <c r="T4" s="240"/>
      <c r="U4" s="240"/>
      <c r="V4" s="241"/>
      <c r="W4" s="242" t="s">
        <v>28</v>
      </c>
      <c r="X4" s="240"/>
      <c r="Y4" s="241"/>
      <c r="Z4" s="253" t="s">
        <v>29</v>
      </c>
      <c r="AA4" s="253"/>
      <c r="AB4" s="253" t="s">
        <v>30</v>
      </c>
      <c r="AC4" s="253"/>
      <c r="AD4" s="254"/>
    </row>
    <row r="5" spans="1:132" ht="20.100000000000001" customHeight="1" thickBot="1">
      <c r="A5" s="246"/>
      <c r="B5" s="231"/>
      <c r="C5" s="247"/>
      <c r="D5" s="9"/>
      <c r="E5" s="248">
        <v>42346</v>
      </c>
      <c r="F5" s="249"/>
      <c r="G5" s="250"/>
      <c r="H5" s="251" t="s">
        <v>153</v>
      </c>
      <c r="I5" s="252"/>
      <c r="J5" s="230" t="s">
        <v>154</v>
      </c>
      <c r="K5" s="231"/>
      <c r="L5" s="231"/>
      <c r="M5" s="231"/>
      <c r="N5" s="231"/>
      <c r="O5" s="231"/>
      <c r="P5" s="243" t="s">
        <v>155</v>
      </c>
      <c r="Q5" s="244"/>
      <c r="R5" s="244"/>
      <c r="S5" s="244"/>
      <c r="T5" s="244"/>
      <c r="U5" s="244"/>
      <c r="V5" s="245"/>
      <c r="W5" s="201">
        <v>45</v>
      </c>
      <c r="X5" s="202"/>
      <c r="Y5" s="203"/>
      <c r="Z5" s="199">
        <v>13</v>
      </c>
      <c r="AA5" s="200"/>
      <c r="AB5" s="255"/>
      <c r="AC5" s="256"/>
      <c r="AD5" s="257"/>
    </row>
    <row r="6" spans="1:132" ht="20.100000000000001" customHeight="1">
      <c r="A6" s="224" t="s">
        <v>100</v>
      </c>
      <c r="B6" s="225"/>
      <c r="C6" s="225"/>
      <c r="D6" s="225"/>
      <c r="E6" s="225"/>
      <c r="F6" s="234" t="s">
        <v>156</v>
      </c>
      <c r="G6" s="234"/>
      <c r="H6" s="234"/>
      <c r="I6" s="234"/>
      <c r="J6" s="234"/>
      <c r="K6" s="234"/>
      <c r="L6" s="234"/>
      <c r="M6" s="234"/>
      <c r="N6" s="234"/>
      <c r="O6" s="235"/>
      <c r="P6" s="228" t="s">
        <v>105</v>
      </c>
      <c r="Q6" s="229"/>
      <c r="R6" s="229"/>
      <c r="S6" s="229"/>
      <c r="T6" s="229"/>
      <c r="U6" s="258"/>
      <c r="V6" s="258"/>
      <c r="W6" s="258"/>
      <c r="X6" s="258"/>
      <c r="Y6" s="258"/>
      <c r="Z6" s="258"/>
      <c r="AA6" s="258"/>
      <c r="AB6" s="258"/>
      <c r="AC6" s="258"/>
      <c r="AD6" s="259"/>
    </row>
    <row r="7" spans="1:132" ht="20.100000000000001" customHeight="1">
      <c r="A7" s="226" t="s">
        <v>101</v>
      </c>
      <c r="B7" s="227"/>
      <c r="C7" s="227"/>
      <c r="D7" s="227"/>
      <c r="E7" s="227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32" t="s">
        <v>104</v>
      </c>
      <c r="Q7" s="233"/>
      <c r="R7" s="233"/>
      <c r="S7" s="233"/>
      <c r="T7" s="233"/>
      <c r="U7" s="216" t="s">
        <v>157</v>
      </c>
      <c r="V7" s="216"/>
      <c r="W7" s="216"/>
      <c r="X7" s="216"/>
      <c r="Y7" s="216"/>
      <c r="Z7" s="216"/>
      <c r="AA7" s="216"/>
      <c r="AB7" s="216"/>
      <c r="AC7" s="216"/>
      <c r="AD7" s="217"/>
    </row>
    <row r="8" spans="1:132" ht="20.100000000000001" customHeight="1">
      <c r="A8" s="266" t="s">
        <v>101</v>
      </c>
      <c r="B8" s="267"/>
      <c r="C8" s="267"/>
      <c r="D8" s="267"/>
      <c r="E8" s="267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218" t="s">
        <v>18</v>
      </c>
      <c r="Q8" s="219"/>
      <c r="R8" s="219"/>
      <c r="S8" s="219"/>
      <c r="T8" s="219"/>
      <c r="U8" s="216" t="s">
        <v>158</v>
      </c>
      <c r="V8" s="216"/>
      <c r="W8" s="216"/>
      <c r="X8" s="216"/>
      <c r="Y8" s="216"/>
      <c r="Z8" s="216"/>
      <c r="AA8" s="216"/>
      <c r="AB8" s="216"/>
      <c r="AC8" s="216"/>
      <c r="AD8" s="217"/>
    </row>
    <row r="9" spans="1:132" ht="20.100000000000001" customHeight="1" thickBot="1">
      <c r="A9" s="212" t="s">
        <v>102</v>
      </c>
      <c r="B9" s="213"/>
      <c r="C9" s="213"/>
      <c r="D9" s="213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5"/>
      <c r="P9" s="220" t="s">
        <v>25</v>
      </c>
      <c r="Q9" s="221"/>
      <c r="R9" s="221"/>
      <c r="S9" s="221"/>
      <c r="T9" s="221"/>
      <c r="U9" s="222" t="s">
        <v>185</v>
      </c>
      <c r="V9" s="222"/>
      <c r="W9" s="222"/>
      <c r="X9" s="222"/>
      <c r="Y9" s="222"/>
      <c r="Z9" s="222"/>
      <c r="AA9" s="222"/>
      <c r="AB9" s="222"/>
      <c r="AC9" s="222"/>
      <c r="AD9" s="223"/>
    </row>
    <row r="10" spans="1:132" ht="32.25" customHeight="1" thickBot="1">
      <c r="A10" s="129" t="s">
        <v>67</v>
      </c>
      <c r="B10" s="130"/>
      <c r="C10" s="130"/>
      <c r="D10" s="137" t="s">
        <v>159</v>
      </c>
      <c r="E10" s="137"/>
      <c r="F10" s="137"/>
      <c r="G10" s="137"/>
      <c r="H10" s="137"/>
      <c r="I10" s="137"/>
      <c r="J10" s="137"/>
      <c r="K10" s="138"/>
      <c r="L10" s="10"/>
      <c r="M10" s="177" t="s">
        <v>31</v>
      </c>
      <c r="N10" s="178"/>
      <c r="O10" s="178"/>
      <c r="P10" s="178"/>
      <c r="Q10" s="178"/>
      <c r="R10" s="268"/>
      <c r="S10" s="11"/>
      <c r="T10" s="129" t="s">
        <v>68</v>
      </c>
      <c r="U10" s="130"/>
      <c r="V10" s="130"/>
      <c r="W10" s="137" t="s">
        <v>160</v>
      </c>
      <c r="X10" s="137"/>
      <c r="Y10" s="137"/>
      <c r="Z10" s="137"/>
      <c r="AA10" s="137"/>
      <c r="AB10" s="137"/>
      <c r="AC10" s="137"/>
      <c r="AD10" s="138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131"/>
      <c r="B11" s="132"/>
      <c r="C11" s="132"/>
      <c r="D11" s="125" t="s">
        <v>154</v>
      </c>
      <c r="E11" s="125"/>
      <c r="F11" s="125"/>
      <c r="G11" s="125"/>
      <c r="H11" s="125"/>
      <c r="I11" s="125"/>
      <c r="J11" s="125"/>
      <c r="K11" s="126"/>
      <c r="L11" s="10"/>
      <c r="M11" s="260" t="s">
        <v>15</v>
      </c>
      <c r="N11" s="127" t="s">
        <v>9</v>
      </c>
      <c r="O11" s="124" t="s">
        <v>32</v>
      </c>
      <c r="P11" s="124" t="s">
        <v>16</v>
      </c>
      <c r="Q11" s="122" t="s">
        <v>17</v>
      </c>
      <c r="R11" s="269" t="s">
        <v>23</v>
      </c>
      <c r="S11" s="12"/>
      <c r="T11" s="131"/>
      <c r="U11" s="132"/>
      <c r="V11" s="132"/>
      <c r="W11" s="125" t="s">
        <v>154</v>
      </c>
      <c r="X11" s="125"/>
      <c r="Y11" s="125"/>
      <c r="Z11" s="125"/>
      <c r="AA11" s="125"/>
      <c r="AB11" s="125"/>
      <c r="AC11" s="125"/>
      <c r="AD11" s="126"/>
      <c r="AF11" s="118" t="s">
        <v>52</v>
      </c>
      <c r="AG11" s="118"/>
      <c r="AH11" s="118" t="s">
        <v>51</v>
      </c>
      <c r="AI11" s="118"/>
      <c r="AJ11" s="117" t="s">
        <v>53</v>
      </c>
      <c r="AK11" s="117"/>
      <c r="AL11" s="117"/>
      <c r="AM11" s="117" t="s">
        <v>54</v>
      </c>
      <c r="AN11" s="117"/>
      <c r="AO11" s="117"/>
      <c r="AP11" s="13"/>
      <c r="AV11" s="117" t="s">
        <v>63</v>
      </c>
      <c r="AW11" s="117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119" t="s">
        <v>106</v>
      </c>
      <c r="C12" s="120"/>
      <c r="D12" s="120"/>
      <c r="E12" s="120"/>
      <c r="F12" s="120"/>
      <c r="G12" s="121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61"/>
      <c r="N12" s="128"/>
      <c r="O12" s="123"/>
      <c r="P12" s="123"/>
      <c r="Q12" s="123"/>
      <c r="R12" s="270"/>
      <c r="S12" s="12"/>
      <c r="T12" s="54" t="s">
        <v>9</v>
      </c>
      <c r="U12" s="119" t="s">
        <v>106</v>
      </c>
      <c r="V12" s="120"/>
      <c r="W12" s="120"/>
      <c r="X12" s="120"/>
      <c r="Y12" s="120"/>
      <c r="Z12" s="121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117" t="s">
        <v>86</v>
      </c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 t="s">
        <v>87</v>
      </c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 t="s">
        <v>88</v>
      </c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 t="s">
        <v>89</v>
      </c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21</v>
      </c>
      <c r="B13" s="265" t="s">
        <v>187</v>
      </c>
      <c r="C13" s="265"/>
      <c r="D13" s="265"/>
      <c r="E13" s="265"/>
      <c r="F13" s="265"/>
      <c r="G13" s="265"/>
      <c r="H13" s="106"/>
      <c r="I13" s="107"/>
      <c r="J13" s="108"/>
      <c r="K13" s="109"/>
      <c r="L13" s="110"/>
      <c r="M13" s="109" t="s">
        <v>7</v>
      </c>
      <c r="N13" s="109">
        <v>82</v>
      </c>
      <c r="O13" s="109"/>
      <c r="P13" s="115" t="s">
        <v>170</v>
      </c>
      <c r="Q13" s="116">
        <v>3</v>
      </c>
      <c r="R13" s="109">
        <v>1</v>
      </c>
      <c r="S13" s="112"/>
      <c r="T13" s="105">
        <v>20</v>
      </c>
      <c r="U13" s="265" t="s">
        <v>161</v>
      </c>
      <c r="V13" s="265"/>
      <c r="W13" s="265"/>
      <c r="X13" s="265"/>
      <c r="Y13" s="265"/>
      <c r="Z13" s="265"/>
      <c r="AA13" s="106"/>
      <c r="AB13" s="107"/>
      <c r="AC13" s="108"/>
      <c r="AD13" s="109"/>
      <c r="AE13" s="18"/>
      <c r="AF13" s="19" t="e">
        <f>IF(OR(AND(M13="А",R13&lt;5),AND(M13="Б",R13=5)),MAX(DX13,DY13,DZ13),"")</f>
        <v>#REF!</v>
      </c>
      <c r="AG13" s="19" t="str">
        <f>IF(OR(AND(M13="Б",R13&lt;5),AND(M13="А",R13=5)),MAX(DX13,DY13,DZ13),"")</f>
        <v/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А82</v>
      </c>
      <c r="AK13" s="7" t="str">
        <f>CONCATENATE("А",IF(ISBLANK(A13),"",TEXT(A13,"0")))</f>
        <v>А21</v>
      </c>
      <c r="AL13" s="7" t="str">
        <f>CONCATENATE("Б",IF(ISBLANK(T13),"",TEXT(T13,"0")))</f>
        <v>Б20</v>
      </c>
      <c r="AM13" s="20" t="str">
        <f t="shared" ref="AM13:AM19" si="0">CONCATENATE("А",TEXT(B35,"0"))</f>
        <v>А82</v>
      </c>
      <c r="AN13" s="7" t="e">
        <f>IF(AND(AO13&lt;=7,AO13&gt;0),#REF!,IF(OR(AND(AO13&gt;=8,AO13&lt;=17),AND(AO13&gt;17,AM13="АКШ")),#REF!,0))</f>
        <v>#REF!</v>
      </c>
      <c r="AO13" s="7">
        <f t="shared" ref="AO13:AO19" si="1">E35</f>
        <v>16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>
        <f>IF(AND(AG13="",AJ13=""),1,0)</f>
        <v>0</v>
      </c>
      <c r="AW13" s="7" t="e">
        <f>IF(AND(AF13="",AJ13=""),1,0)</f>
        <v>#REF!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А0</v>
      </c>
    </row>
    <row r="14" spans="1:132" ht="24.95" customHeight="1" thickBot="1">
      <c r="A14" s="105">
        <v>20</v>
      </c>
      <c r="B14" s="265" t="s">
        <v>178</v>
      </c>
      <c r="C14" s="265"/>
      <c r="D14" s="265"/>
      <c r="E14" s="265"/>
      <c r="F14" s="265"/>
      <c r="G14" s="265"/>
      <c r="H14" s="106">
        <v>3</v>
      </c>
      <c r="I14" s="107"/>
      <c r="J14" s="108"/>
      <c r="K14" s="109"/>
      <c r="L14" s="110"/>
      <c r="M14" s="109" t="s">
        <v>7</v>
      </c>
      <c r="N14" s="109">
        <v>20</v>
      </c>
      <c r="O14" s="109"/>
      <c r="P14" s="115" t="s">
        <v>171</v>
      </c>
      <c r="Q14" s="116">
        <v>12</v>
      </c>
      <c r="R14" s="109">
        <v>1</v>
      </c>
      <c r="S14" s="112"/>
      <c r="T14" s="105">
        <v>2</v>
      </c>
      <c r="U14" s="265" t="s">
        <v>162</v>
      </c>
      <c r="V14" s="265"/>
      <c r="W14" s="265"/>
      <c r="X14" s="265"/>
      <c r="Y14" s="265"/>
      <c r="Z14" s="265"/>
      <c r="AA14" s="106"/>
      <c r="AB14" s="107"/>
      <c r="AC14" s="108"/>
      <c r="AD14" s="109"/>
      <c r="AF14" s="19" t="e">
        <f t="shared" ref="AF14:AF39" si="9">IF(OR(AND(M14="А",R14&lt;5),AND(M14="Б",R14=5)),MAX(DX14,DY14,DZ14),"")</f>
        <v>#REF!</v>
      </c>
      <c r="AG14" s="19" t="str">
        <f t="shared" ref="AG14:AG39" si="10">IF(OR(AND(M14="Б",R14&lt;5),AND(M14="А",R14=5)),MAX(DX14,DY14,DZ14),"")</f>
        <v/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А20</v>
      </c>
      <c r="AK14" s="7" t="str">
        <f t="shared" ref="AK14:AK29" si="12">CONCATENATE("А",IF(ISBLANK(A14),"",TEXT(A14,"0")))</f>
        <v>А20</v>
      </c>
      <c r="AL14" s="7" t="str">
        <f t="shared" ref="AL14:AL32" si="13">CONCATENATE("Б",IF(ISBLANK(T14),"",TEXT(T14,"0")))</f>
        <v>Б2</v>
      </c>
      <c r="AM14" s="20" t="str">
        <f t="shared" si="0"/>
        <v>А10</v>
      </c>
      <c r="AN14" s="7" t="e">
        <f>IF(AND(AO14&lt;=7,AO14&gt;0),#REF!,IF(OR(AND(AO14&gt;=8,AO14&lt;=17),AND(AO14&gt;17,AM14="АКШ")),#REF!,0))</f>
        <v>#REF!</v>
      </c>
      <c r="AO14" s="7">
        <f t="shared" si="1"/>
        <v>9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>
        <f t="shared" si="4"/>
        <v>0</v>
      </c>
      <c r="AT14" s="7">
        <f t="shared" si="5"/>
        <v>0</v>
      </c>
      <c r="AU14" s="21">
        <f t="shared" ref="AU14:AU26" si="15">IF(AM14="АКШ",AN14,0)</f>
        <v>0</v>
      </c>
      <c r="AV14" s="7">
        <f t="shared" ref="AV14:AV39" si="16">IF(AND(AG14="",AJ14=""),1,0)</f>
        <v>0</v>
      </c>
      <c r="AW14" s="7" t="e">
        <f t="shared" ref="AW14:AW39" si="17">IF(AND(AF14="",AJ14=""),1,0)</f>
        <v>#REF!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А0</v>
      </c>
    </row>
    <row r="15" spans="1:132" ht="24.95" customHeight="1" thickBot="1">
      <c r="A15" s="105">
        <v>82</v>
      </c>
      <c r="B15" s="265" t="s">
        <v>179</v>
      </c>
      <c r="C15" s="265"/>
      <c r="D15" s="265"/>
      <c r="E15" s="265"/>
      <c r="F15" s="265"/>
      <c r="G15" s="265"/>
      <c r="H15" s="106">
        <v>1</v>
      </c>
      <c r="I15" s="107">
        <v>1</v>
      </c>
      <c r="J15" s="108">
        <v>4</v>
      </c>
      <c r="K15" s="109"/>
      <c r="L15" s="110"/>
      <c r="M15" s="109" t="s">
        <v>8</v>
      </c>
      <c r="N15" s="109">
        <v>7</v>
      </c>
      <c r="O15" s="109">
        <v>3</v>
      </c>
      <c r="P15" s="115" t="s">
        <v>172</v>
      </c>
      <c r="Q15" s="116">
        <v>17</v>
      </c>
      <c r="R15" s="109">
        <v>1</v>
      </c>
      <c r="S15" s="112"/>
      <c r="T15" s="105">
        <v>3</v>
      </c>
      <c r="U15" s="265" t="s">
        <v>163</v>
      </c>
      <c r="V15" s="265"/>
      <c r="W15" s="265"/>
      <c r="X15" s="265"/>
      <c r="Y15" s="265"/>
      <c r="Z15" s="265"/>
      <c r="AA15" s="106"/>
      <c r="AB15" s="107">
        <v>2</v>
      </c>
      <c r="AC15" s="108"/>
      <c r="AD15" s="109"/>
      <c r="AF15" s="19" t="str">
        <f t="shared" si="9"/>
        <v/>
      </c>
      <c r="AG15" s="19" t="e">
        <f t="shared" si="10"/>
        <v>#REF!</v>
      </c>
      <c r="AH15" s="19">
        <f>COUNT(AF$13:AF15)</f>
        <v>0</v>
      </c>
      <c r="AI15" s="19">
        <f>COUNT(AG$13:AG15)</f>
        <v>0</v>
      </c>
      <c r="AJ15" s="7" t="str">
        <f t="shared" si="11"/>
        <v>Б7</v>
      </c>
      <c r="AK15" s="7" t="str">
        <f t="shared" si="12"/>
        <v>А82</v>
      </c>
      <c r="AL15" s="7" t="str">
        <f t="shared" si="13"/>
        <v>Б3</v>
      </c>
      <c r="AM15" s="20" t="str">
        <f t="shared" si="0"/>
        <v>А0</v>
      </c>
      <c r="AN15" s="7">
        <f>IF(AND(AO15&lt;=7,AO15&gt;0),#REF!,IF(OR(AND(AO15&gt;=8,AO15&lt;=17),AND(AO15&gt;17,AM15="АКШ")),#REF!,0))</f>
        <v>0</v>
      </c>
      <c r="AO15" s="7">
        <f t="shared" si="1"/>
        <v>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 t="e">
        <f t="shared" si="4"/>
        <v>#REF!</v>
      </c>
      <c r="AT15" s="7">
        <f t="shared" si="5"/>
        <v>0</v>
      </c>
      <c r="AU15" s="21">
        <f t="shared" si="15"/>
        <v>0</v>
      </c>
      <c r="AV15" s="7" t="e">
        <f t="shared" si="16"/>
        <v>#REF!</v>
      </c>
      <c r="AW15" s="7">
        <f t="shared" si="17"/>
        <v>0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Б3</v>
      </c>
    </row>
    <row r="16" spans="1:132" ht="24.95" customHeight="1" thickBot="1">
      <c r="A16" s="105">
        <v>8</v>
      </c>
      <c r="B16" s="265" t="s">
        <v>180</v>
      </c>
      <c r="C16" s="265"/>
      <c r="D16" s="265"/>
      <c r="E16" s="265"/>
      <c r="F16" s="265"/>
      <c r="G16" s="265"/>
      <c r="H16" s="106"/>
      <c r="I16" s="107"/>
      <c r="J16" s="108"/>
      <c r="K16" s="109"/>
      <c r="L16" s="110"/>
      <c r="M16" s="109" t="s">
        <v>8</v>
      </c>
      <c r="N16" s="109">
        <v>6</v>
      </c>
      <c r="O16" s="109">
        <v>8</v>
      </c>
      <c r="P16" s="115" t="s">
        <v>173</v>
      </c>
      <c r="Q16" s="116">
        <v>17</v>
      </c>
      <c r="R16" s="109">
        <v>1</v>
      </c>
      <c r="S16" s="112"/>
      <c r="T16" s="105">
        <v>4</v>
      </c>
      <c r="U16" s="265" t="s">
        <v>164</v>
      </c>
      <c r="V16" s="265"/>
      <c r="W16" s="265"/>
      <c r="X16" s="265"/>
      <c r="Y16" s="265"/>
      <c r="Z16" s="265"/>
      <c r="AA16" s="106"/>
      <c r="AB16" s="107">
        <v>1</v>
      </c>
      <c r="AC16" s="108"/>
      <c r="AD16" s="109"/>
      <c r="AF16" s="19" t="str">
        <f t="shared" si="9"/>
        <v/>
      </c>
      <c r="AG16" s="19" t="e">
        <f>IF(OR(AND(M16="Б",R16&lt;5),AND(M16="А",R16=5)),MAX(DX16,DY16,DZ16),"")</f>
        <v>#REF!</v>
      </c>
      <c r="AH16" s="19">
        <f>COUNT(AF$13:AF16)</f>
        <v>0</v>
      </c>
      <c r="AI16" s="19">
        <f>COUNT(AG$13:AG16)</f>
        <v>0</v>
      </c>
      <c r="AJ16" s="7" t="str">
        <f t="shared" si="11"/>
        <v>Б6</v>
      </c>
      <c r="AK16" s="7" t="str">
        <f t="shared" si="12"/>
        <v>А8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 t="e">
        <f t="shared" si="16"/>
        <v>#REF!</v>
      </c>
      <c r="AW16" s="7">
        <f t="shared" si="17"/>
        <v>0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Б8</v>
      </c>
    </row>
    <row r="17" spans="1:132" ht="24.95" customHeight="1" thickBot="1">
      <c r="A17" s="105">
        <v>77</v>
      </c>
      <c r="B17" s="265" t="s">
        <v>188</v>
      </c>
      <c r="C17" s="265"/>
      <c r="D17" s="265"/>
      <c r="E17" s="265"/>
      <c r="F17" s="265"/>
      <c r="G17" s="265"/>
      <c r="H17" s="106"/>
      <c r="I17" s="107"/>
      <c r="J17" s="108"/>
      <c r="K17" s="109"/>
      <c r="L17" s="110"/>
      <c r="M17" s="109" t="s">
        <v>7</v>
      </c>
      <c r="N17" s="109">
        <v>20</v>
      </c>
      <c r="O17" s="109">
        <v>82</v>
      </c>
      <c r="P17" s="115" t="s">
        <v>174</v>
      </c>
      <c r="Q17" s="116">
        <v>18</v>
      </c>
      <c r="R17" s="109">
        <v>1</v>
      </c>
      <c r="S17" s="112"/>
      <c r="T17" s="105">
        <v>5</v>
      </c>
      <c r="U17" s="265" t="s">
        <v>165</v>
      </c>
      <c r="V17" s="265"/>
      <c r="W17" s="265"/>
      <c r="X17" s="265"/>
      <c r="Y17" s="265"/>
      <c r="Z17" s="265"/>
      <c r="AA17" s="106"/>
      <c r="AB17" s="107"/>
      <c r="AC17" s="108"/>
      <c r="AD17" s="109"/>
      <c r="AF17" s="19" t="e">
        <f t="shared" si="9"/>
        <v>#REF!</v>
      </c>
      <c r="AG17" s="19" t="str">
        <f t="shared" si="10"/>
        <v/>
      </c>
      <c r="AH17" s="19">
        <f>COUNT(AF$13:AF17)</f>
        <v>0</v>
      </c>
      <c r="AI17" s="19">
        <f>COUNT(AG$13:AG17)</f>
        <v>0</v>
      </c>
      <c r="AJ17" s="7" t="str">
        <f t="shared" si="11"/>
        <v>А20</v>
      </c>
      <c r="AK17" s="7" t="str">
        <f t="shared" si="12"/>
        <v>А77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>
        <f t="shared" si="16"/>
        <v>0</v>
      </c>
      <c r="AW17" s="7" t="e">
        <f t="shared" si="17"/>
        <v>#REF!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А82</v>
      </c>
    </row>
    <row r="18" spans="1:132" ht="24.95" customHeight="1" thickBot="1">
      <c r="A18" s="105">
        <v>3</v>
      </c>
      <c r="B18" s="265" t="s">
        <v>181</v>
      </c>
      <c r="C18" s="265"/>
      <c r="D18" s="265"/>
      <c r="E18" s="265"/>
      <c r="F18" s="265"/>
      <c r="G18" s="265"/>
      <c r="H18" s="106"/>
      <c r="I18" s="107"/>
      <c r="J18" s="108"/>
      <c r="K18" s="109"/>
      <c r="L18" s="110"/>
      <c r="M18" s="109" t="s">
        <v>8</v>
      </c>
      <c r="N18" s="113">
        <v>7</v>
      </c>
      <c r="O18" s="109">
        <v>3</v>
      </c>
      <c r="P18" s="115" t="s">
        <v>175</v>
      </c>
      <c r="Q18" s="116">
        <v>21</v>
      </c>
      <c r="R18" s="109">
        <v>1</v>
      </c>
      <c r="S18" s="112"/>
      <c r="T18" s="105">
        <v>6</v>
      </c>
      <c r="U18" s="265" t="s">
        <v>166</v>
      </c>
      <c r="V18" s="265"/>
      <c r="W18" s="265"/>
      <c r="X18" s="265"/>
      <c r="Y18" s="265"/>
      <c r="Z18" s="265"/>
      <c r="AA18" s="106">
        <v>1</v>
      </c>
      <c r="AB18" s="107"/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Б7</v>
      </c>
      <c r="AK18" s="7" t="str">
        <f t="shared" si="12"/>
        <v>А3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Б3</v>
      </c>
    </row>
    <row r="19" spans="1:132" ht="24.95" customHeight="1" thickBot="1">
      <c r="A19" s="105">
        <v>71</v>
      </c>
      <c r="B19" s="265" t="s">
        <v>182</v>
      </c>
      <c r="C19" s="265"/>
      <c r="D19" s="265"/>
      <c r="E19" s="265"/>
      <c r="F19" s="265"/>
      <c r="G19" s="265"/>
      <c r="H19" s="106"/>
      <c r="I19" s="107"/>
      <c r="J19" s="108"/>
      <c r="K19" s="109"/>
      <c r="L19" s="110"/>
      <c r="M19" s="109" t="s">
        <v>7</v>
      </c>
      <c r="N19" s="109">
        <v>20</v>
      </c>
      <c r="O19" s="109"/>
      <c r="P19" s="115" t="s">
        <v>176</v>
      </c>
      <c r="Q19" s="116">
        <v>31</v>
      </c>
      <c r="R19" s="109">
        <v>1</v>
      </c>
      <c r="S19" s="112"/>
      <c r="T19" s="105">
        <v>7</v>
      </c>
      <c r="U19" s="265" t="s">
        <v>167</v>
      </c>
      <c r="V19" s="265"/>
      <c r="W19" s="265"/>
      <c r="X19" s="265"/>
      <c r="Y19" s="265"/>
      <c r="Z19" s="265"/>
      <c r="AA19" s="106">
        <v>3</v>
      </c>
      <c r="AB19" s="107"/>
      <c r="AC19" s="108"/>
      <c r="AD19" s="109"/>
      <c r="AF19" s="19" t="e">
        <f t="shared" si="9"/>
        <v>#REF!</v>
      </c>
      <c r="AG19" s="19" t="str">
        <f t="shared" si="10"/>
        <v/>
      </c>
      <c r="AH19" s="19">
        <f>COUNT(AF$13:AF19)</f>
        <v>0</v>
      </c>
      <c r="AI19" s="19">
        <f>COUNT(AG$13:AG19)</f>
        <v>0</v>
      </c>
      <c r="AJ19" s="7" t="str">
        <f t="shared" si="11"/>
        <v>А20</v>
      </c>
      <c r="AK19" s="7" t="str">
        <f t="shared" si="12"/>
        <v>А71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>
        <f t="shared" si="16"/>
        <v>0</v>
      </c>
      <c r="AW19" s="7" t="e">
        <f t="shared" si="17"/>
        <v>#REF!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1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А0</v>
      </c>
    </row>
    <row r="20" spans="1:132" ht="24.95" customHeight="1" thickBot="1">
      <c r="A20" s="105">
        <v>8</v>
      </c>
      <c r="B20" s="265" t="s">
        <v>183</v>
      </c>
      <c r="C20" s="265"/>
      <c r="D20" s="265"/>
      <c r="E20" s="265"/>
      <c r="F20" s="265"/>
      <c r="G20" s="265"/>
      <c r="H20" s="106"/>
      <c r="I20" s="107"/>
      <c r="J20" s="108"/>
      <c r="K20" s="109"/>
      <c r="L20" s="110"/>
      <c r="M20" s="109" t="s">
        <v>8</v>
      </c>
      <c r="N20" s="109">
        <v>7</v>
      </c>
      <c r="O20" s="109">
        <v>4</v>
      </c>
      <c r="P20" s="115" t="s">
        <v>177</v>
      </c>
      <c r="Q20" s="116">
        <v>32</v>
      </c>
      <c r="R20" s="109">
        <v>1</v>
      </c>
      <c r="S20" s="112"/>
      <c r="T20" s="105">
        <v>8</v>
      </c>
      <c r="U20" s="265" t="s">
        <v>168</v>
      </c>
      <c r="V20" s="265"/>
      <c r="W20" s="265"/>
      <c r="X20" s="265"/>
      <c r="Y20" s="265"/>
      <c r="Z20" s="265"/>
      <c r="AA20" s="106"/>
      <c r="AB20" s="107">
        <v>1</v>
      </c>
      <c r="AC20" s="108"/>
      <c r="AD20" s="109"/>
      <c r="AF20" s="19" t="str">
        <f t="shared" si="9"/>
        <v/>
      </c>
      <c r="AG20" s="19" t="e">
        <f t="shared" si="10"/>
        <v>#REF!</v>
      </c>
      <c r="AH20" s="19">
        <f>COUNT(AF$13:AF20)</f>
        <v>0</v>
      </c>
      <c r="AI20" s="19">
        <f>COUNT(AG$13:AG20)</f>
        <v>0</v>
      </c>
      <c r="AJ20" s="7" t="str">
        <f t="shared" si="11"/>
        <v>Б7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 t="e">
        <f t="shared" si="16"/>
        <v>#REF!</v>
      </c>
      <c r="AW20" s="7">
        <f t="shared" si="17"/>
        <v>0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Б4</v>
      </c>
    </row>
    <row r="21" spans="1:132" ht="24.95" customHeight="1" thickBot="1">
      <c r="A21" s="105">
        <v>16</v>
      </c>
      <c r="B21" s="265" t="s">
        <v>190</v>
      </c>
      <c r="C21" s="265"/>
      <c r="D21" s="265"/>
      <c r="E21" s="265"/>
      <c r="F21" s="265"/>
      <c r="G21" s="265"/>
      <c r="H21" s="106"/>
      <c r="I21" s="107"/>
      <c r="J21" s="108"/>
      <c r="K21" s="109"/>
      <c r="L21" s="110"/>
      <c r="M21" s="109"/>
      <c r="N21" s="109"/>
      <c r="O21" s="109"/>
      <c r="P21" s="115"/>
      <c r="Q21" s="116"/>
      <c r="R21" s="109"/>
      <c r="S21" s="112"/>
      <c r="T21" s="105">
        <v>9</v>
      </c>
      <c r="U21" s="265" t="s">
        <v>169</v>
      </c>
      <c r="V21" s="265"/>
      <c r="W21" s="265"/>
      <c r="X21" s="265"/>
      <c r="Y21" s="265"/>
      <c r="Z21" s="265"/>
      <c r="AA21" s="106"/>
      <c r="AB21" s="107"/>
      <c r="AC21" s="108"/>
      <c r="AD21" s="109"/>
      <c r="AF21" s="19" t="str">
        <f t="shared" si="9"/>
        <v/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0</v>
      </c>
      <c r="AK21" s="7" t="str">
        <f t="shared" si="12"/>
        <v>А16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>
        <f t="shared" si="17"/>
        <v>0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0</v>
      </c>
    </row>
    <row r="22" spans="1:132" ht="24.95" customHeight="1" thickBot="1">
      <c r="A22" s="105">
        <v>10</v>
      </c>
      <c r="B22" s="265" t="s">
        <v>184</v>
      </c>
      <c r="C22" s="265"/>
      <c r="D22" s="265"/>
      <c r="E22" s="265"/>
      <c r="F22" s="265"/>
      <c r="G22" s="265"/>
      <c r="H22" s="106"/>
      <c r="I22" s="107"/>
      <c r="J22" s="108">
        <v>4</v>
      </c>
      <c r="K22" s="109"/>
      <c r="L22" s="110"/>
      <c r="M22" s="109"/>
      <c r="N22" s="109"/>
      <c r="O22" s="109"/>
      <c r="P22" s="115"/>
      <c r="Q22" s="116"/>
      <c r="R22" s="109"/>
      <c r="S22" s="112"/>
      <c r="T22" s="105"/>
      <c r="U22" s="265"/>
      <c r="V22" s="265"/>
      <c r="W22" s="265"/>
      <c r="X22" s="265"/>
      <c r="Y22" s="265"/>
      <c r="Z22" s="265"/>
      <c r="AA22" s="106"/>
      <c r="AB22" s="107"/>
      <c r="AC22" s="108"/>
      <c r="AD22" s="109"/>
      <c r="AF22" s="19" t="str">
        <f t="shared" si="9"/>
        <v/>
      </c>
      <c r="AG22" s="19" t="str">
        <f t="shared" si="10"/>
        <v/>
      </c>
      <c r="AH22" s="19">
        <f>COUNT(AF$13:AF22)</f>
        <v>0</v>
      </c>
      <c r="AI22" s="19">
        <f>COUNT(AG$13:AG22)</f>
        <v>0</v>
      </c>
      <c r="AJ22" s="7" t="str">
        <f t="shared" si="11"/>
        <v>0</v>
      </c>
      <c r="AK22" s="7" t="str">
        <f t="shared" si="12"/>
        <v>А10</v>
      </c>
      <c r="AL22" s="7" t="str">
        <f t="shared" si="13"/>
        <v>Б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 t="e">
        <f t="shared" si="4"/>
        <v>#REF!</v>
      </c>
      <c r="AT22" s="7">
        <f t="shared" si="5"/>
        <v>0</v>
      </c>
      <c r="AU22" s="21">
        <f t="shared" si="15"/>
        <v>0</v>
      </c>
      <c r="AV22" s="7">
        <f t="shared" si="16"/>
        <v>0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0</v>
      </c>
    </row>
    <row r="23" spans="1:132" ht="24.95" customHeight="1" thickBot="1">
      <c r="A23" s="114">
        <v>11</v>
      </c>
      <c r="B23" s="265" t="s">
        <v>189</v>
      </c>
      <c r="C23" s="265"/>
      <c r="D23" s="265"/>
      <c r="E23" s="265"/>
      <c r="F23" s="265"/>
      <c r="G23" s="265"/>
      <c r="H23" s="106"/>
      <c r="I23" s="107"/>
      <c r="J23" s="108"/>
      <c r="K23" s="109"/>
      <c r="L23" s="110"/>
      <c r="M23" s="109"/>
      <c r="N23" s="109"/>
      <c r="O23" s="109"/>
      <c r="P23" s="115"/>
      <c r="Q23" s="116"/>
      <c r="R23" s="109"/>
      <c r="S23" s="112"/>
      <c r="T23" s="114"/>
      <c r="U23" s="265"/>
      <c r="V23" s="265"/>
      <c r="W23" s="265"/>
      <c r="X23" s="265"/>
      <c r="Y23" s="265"/>
      <c r="Z23" s="265"/>
      <c r="AA23" s="106"/>
      <c r="AB23" s="107"/>
      <c r="AC23" s="108"/>
      <c r="AD23" s="109"/>
      <c r="AF23" s="19" t="str">
        <f t="shared" si="9"/>
        <v/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0</v>
      </c>
      <c r="AK23" s="7" t="str">
        <f t="shared" si="12"/>
        <v>А11</v>
      </c>
      <c r="AL23" s="7" t="str">
        <f t="shared" si="13"/>
        <v>Б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0</v>
      </c>
    </row>
    <row r="24" spans="1:132" ht="24.95" customHeight="1" thickBot="1">
      <c r="A24" s="105"/>
      <c r="B24" s="265"/>
      <c r="C24" s="265"/>
      <c r="D24" s="265"/>
      <c r="E24" s="265"/>
      <c r="F24" s="265"/>
      <c r="G24" s="265"/>
      <c r="H24" s="106"/>
      <c r="I24" s="107"/>
      <c r="J24" s="108"/>
      <c r="K24" s="109"/>
      <c r="L24" s="110"/>
      <c r="M24" s="109"/>
      <c r="N24" s="109"/>
      <c r="O24" s="109"/>
      <c r="P24" s="115"/>
      <c r="Q24" s="116"/>
      <c r="R24" s="109"/>
      <c r="S24" s="112"/>
      <c r="T24" s="105"/>
      <c r="U24" s="265"/>
      <c r="V24" s="265"/>
      <c r="W24" s="265"/>
      <c r="X24" s="265"/>
      <c r="Y24" s="265"/>
      <c r="Z24" s="265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</v>
      </c>
      <c r="AL24" s="7" t="str">
        <f t="shared" si="13"/>
        <v>Б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/>
      <c r="B25" s="265"/>
      <c r="C25" s="265"/>
      <c r="D25" s="265"/>
      <c r="E25" s="265"/>
      <c r="F25" s="265"/>
      <c r="G25" s="265"/>
      <c r="H25" s="106"/>
      <c r="I25" s="107"/>
      <c r="J25" s="108"/>
      <c r="K25" s="109"/>
      <c r="L25" s="110"/>
      <c r="M25" s="109"/>
      <c r="N25" s="109"/>
      <c r="O25" s="109"/>
      <c r="P25" s="115"/>
      <c r="Q25" s="116"/>
      <c r="R25" s="109"/>
      <c r="S25" s="112"/>
      <c r="T25" s="105"/>
      <c r="U25" s="265"/>
      <c r="V25" s="265"/>
      <c r="W25" s="265"/>
      <c r="X25" s="265"/>
      <c r="Y25" s="265"/>
      <c r="Z25" s="265"/>
      <c r="AA25" s="106"/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</v>
      </c>
      <c r="AL25" s="7" t="str">
        <f t="shared" si="13"/>
        <v>Б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265"/>
      <c r="C26" s="265"/>
      <c r="D26" s="265"/>
      <c r="E26" s="265"/>
      <c r="F26" s="265"/>
      <c r="G26" s="265"/>
      <c r="H26" s="106"/>
      <c r="I26" s="107"/>
      <c r="J26" s="108"/>
      <c r="K26" s="109"/>
      <c r="L26" s="110"/>
      <c r="M26" s="109"/>
      <c r="N26" s="109"/>
      <c r="O26" s="109"/>
      <c r="P26" s="115"/>
      <c r="Q26" s="116"/>
      <c r="R26" s="109"/>
      <c r="S26" s="112"/>
      <c r="T26" s="105"/>
      <c r="U26" s="265"/>
      <c r="V26" s="265"/>
      <c r="W26" s="265"/>
      <c r="X26" s="265"/>
      <c r="Y26" s="265"/>
      <c r="Z26" s="265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265"/>
      <c r="C27" s="265"/>
      <c r="D27" s="265"/>
      <c r="E27" s="265"/>
      <c r="F27" s="265"/>
      <c r="G27" s="265"/>
      <c r="H27" s="106"/>
      <c r="I27" s="107"/>
      <c r="J27" s="108"/>
      <c r="K27" s="109"/>
      <c r="L27" s="110"/>
      <c r="M27" s="109"/>
      <c r="N27" s="109"/>
      <c r="O27" s="109"/>
      <c r="P27" s="115"/>
      <c r="Q27" s="116"/>
      <c r="R27" s="109"/>
      <c r="S27" s="112"/>
      <c r="T27" s="105"/>
      <c r="U27" s="265"/>
      <c r="V27" s="265"/>
      <c r="W27" s="265"/>
      <c r="X27" s="265"/>
      <c r="Y27" s="265"/>
      <c r="Z27" s="265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265"/>
      <c r="C28" s="265"/>
      <c r="D28" s="265"/>
      <c r="E28" s="265"/>
      <c r="F28" s="265"/>
      <c r="G28" s="265"/>
      <c r="H28" s="106"/>
      <c r="I28" s="107"/>
      <c r="J28" s="108"/>
      <c r="K28" s="109"/>
      <c r="L28" s="110"/>
      <c r="M28" s="109"/>
      <c r="N28" s="109"/>
      <c r="O28" s="109"/>
      <c r="P28" s="115"/>
      <c r="Q28" s="116"/>
      <c r="R28" s="109"/>
      <c r="S28" s="112"/>
      <c r="T28" s="105"/>
      <c r="U28" s="265"/>
      <c r="V28" s="265"/>
      <c r="W28" s="265"/>
      <c r="X28" s="265"/>
      <c r="Y28" s="265"/>
      <c r="Z28" s="265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265"/>
      <c r="C29" s="265"/>
      <c r="D29" s="265"/>
      <c r="E29" s="265"/>
      <c r="F29" s="265"/>
      <c r="G29" s="265"/>
      <c r="H29" s="106"/>
      <c r="I29" s="107"/>
      <c r="J29" s="108"/>
      <c r="K29" s="109"/>
      <c r="L29" s="110"/>
      <c r="M29" s="109"/>
      <c r="N29" s="109"/>
      <c r="O29" s="109"/>
      <c r="P29" s="115"/>
      <c r="Q29" s="116"/>
      <c r="R29" s="109"/>
      <c r="S29" s="112"/>
      <c r="T29" s="105"/>
      <c r="U29" s="265"/>
      <c r="V29" s="265"/>
      <c r="W29" s="265"/>
      <c r="X29" s="265"/>
      <c r="Y29" s="265"/>
      <c r="Z29" s="265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1</v>
      </c>
      <c r="CW29" s="7" t="b">
        <f t="shared" si="71"/>
        <v>1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265" t="str">
        <f>IF(A30="","",VLOOKUP(CONCATENATE(D$10,A30),#REF!,4,FALSE))</f>
        <v/>
      </c>
      <c r="C30" s="265"/>
      <c r="D30" s="265"/>
      <c r="E30" s="265"/>
      <c r="F30" s="265"/>
      <c r="G30" s="265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265"/>
      <c r="V30" s="265"/>
      <c r="W30" s="265"/>
      <c r="X30" s="265"/>
      <c r="Y30" s="265"/>
      <c r="Z30" s="265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1</v>
      </c>
      <c r="CW30" s="7" t="b">
        <f t="shared" si="71"/>
        <v>1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1</v>
      </c>
      <c r="DN30" s="7" t="b">
        <f t="shared" si="64"/>
        <v>1</v>
      </c>
      <c r="DO30" s="7" t="b">
        <f t="shared" si="68"/>
        <v>1</v>
      </c>
      <c r="DP30" s="7" t="b">
        <f t="shared" si="72"/>
        <v>1</v>
      </c>
      <c r="DQ30" s="7" t="b">
        <f t="shared" si="76"/>
        <v>1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265" t="str">
        <f>IF(A31="","",VLOOKUP(CONCATENATE(D$10,A31),#REF!,4,FALSE))</f>
        <v/>
      </c>
      <c r="C31" s="265"/>
      <c r="D31" s="265"/>
      <c r="E31" s="265"/>
      <c r="F31" s="265"/>
      <c r="G31" s="265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265" t="str">
        <f>IF(T31="","",VLOOKUP(CONCATENATE(W$10,T31),#REF!,4,FALSE))</f>
        <v/>
      </c>
      <c r="V31" s="265"/>
      <c r="W31" s="265"/>
      <c r="X31" s="265"/>
      <c r="Y31" s="265"/>
      <c r="Z31" s="265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1</v>
      </c>
      <c r="CW31" s="7" t="b">
        <f t="shared" si="71"/>
        <v>1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1</v>
      </c>
      <c r="DN31" s="7" t="b">
        <f t="shared" si="64"/>
        <v>1</v>
      </c>
      <c r="DO31" s="7" t="b">
        <f t="shared" si="68"/>
        <v>1</v>
      </c>
      <c r="DP31" s="7" t="b">
        <f t="shared" si="72"/>
        <v>1</v>
      </c>
      <c r="DQ31" s="7" t="b">
        <f t="shared" si="76"/>
        <v>1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265" t="str">
        <f>IF(A32="","",VLOOKUP(CONCATENATE(D$10,A32),#REF!,4,FALSE))</f>
        <v/>
      </c>
      <c r="C32" s="265"/>
      <c r="D32" s="265"/>
      <c r="E32" s="265"/>
      <c r="F32" s="265"/>
      <c r="G32" s="265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265" t="str">
        <f>IF(T32="","",VLOOKUP(CONCATENATE(W$10,T32),#REF!,4,FALSE))</f>
        <v/>
      </c>
      <c r="V32" s="265"/>
      <c r="W32" s="265"/>
      <c r="X32" s="265"/>
      <c r="Y32" s="265"/>
      <c r="Z32" s="265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1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1</v>
      </c>
      <c r="CW32" s="3" t="b">
        <f t="shared" si="81"/>
        <v>1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1</v>
      </c>
      <c r="DN32" s="3" t="b">
        <f t="shared" si="82"/>
        <v>1</v>
      </c>
      <c r="DO32" s="3" t="b">
        <f t="shared" si="82"/>
        <v>1</v>
      </c>
      <c r="DP32" s="3" t="b">
        <f t="shared" si="82"/>
        <v>1</v>
      </c>
      <c r="DQ32" s="3" t="b">
        <f t="shared" si="82"/>
        <v>1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293" t="s">
        <v>108</v>
      </c>
      <c r="B33" s="291"/>
      <c r="C33" s="291"/>
      <c r="D33" s="291"/>
      <c r="E33" s="291"/>
      <c r="F33" s="291"/>
      <c r="G33" s="294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293" t="s">
        <v>108</v>
      </c>
      <c r="U33" s="291"/>
      <c r="V33" s="291"/>
      <c r="W33" s="291"/>
      <c r="X33" s="291"/>
      <c r="Y33" s="291"/>
      <c r="Z33" s="294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1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173" t="s">
        <v>0</v>
      </c>
      <c r="B34" s="59" t="s">
        <v>9</v>
      </c>
      <c r="C34" s="176" t="s">
        <v>10</v>
      </c>
      <c r="D34" s="176"/>
      <c r="E34" s="176" t="s">
        <v>11</v>
      </c>
      <c r="F34" s="264"/>
      <c r="G34" s="59" t="s">
        <v>9</v>
      </c>
      <c r="H34" s="176" t="s">
        <v>10</v>
      </c>
      <c r="I34" s="176"/>
      <c r="J34" s="176" t="s">
        <v>11</v>
      </c>
      <c r="K34" s="209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210" t="s">
        <v>10</v>
      </c>
      <c r="V34" s="211"/>
      <c r="W34" s="210" t="s">
        <v>11</v>
      </c>
      <c r="X34" s="262"/>
      <c r="Y34" s="59" t="s">
        <v>9</v>
      </c>
      <c r="Z34" s="210" t="s">
        <v>10</v>
      </c>
      <c r="AA34" s="211"/>
      <c r="AB34" s="210" t="s">
        <v>11</v>
      </c>
      <c r="AC34" s="262"/>
      <c r="AD34" s="196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174"/>
      <c r="B35" s="38">
        <v>82</v>
      </c>
      <c r="C35" s="182">
        <v>11</v>
      </c>
      <c r="D35" s="182"/>
      <c r="E35" s="206">
        <v>16</v>
      </c>
      <c r="F35" s="208"/>
      <c r="G35" s="38"/>
      <c r="H35" s="182"/>
      <c r="I35" s="182"/>
      <c r="J35" s="206"/>
      <c r="K35" s="207"/>
      <c r="L35" s="17"/>
      <c r="M35" s="91"/>
      <c r="N35" s="95"/>
      <c r="O35" s="95"/>
      <c r="P35" s="93"/>
      <c r="Q35" s="37"/>
      <c r="R35" s="96"/>
      <c r="T35" s="38"/>
      <c r="U35" s="204"/>
      <c r="V35" s="205"/>
      <c r="W35" s="208"/>
      <c r="X35" s="263"/>
      <c r="Y35" s="38"/>
      <c r="Z35" s="204"/>
      <c r="AA35" s="205"/>
      <c r="AB35" s="208"/>
      <c r="AC35" s="263"/>
      <c r="AD35" s="197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174"/>
      <c r="B36" s="39">
        <v>10</v>
      </c>
      <c r="C36" s="133">
        <v>24</v>
      </c>
      <c r="D36" s="133"/>
      <c r="E36" s="139">
        <v>9</v>
      </c>
      <c r="F36" s="140"/>
      <c r="G36" s="39"/>
      <c r="H36" s="133"/>
      <c r="I36" s="133"/>
      <c r="J36" s="139"/>
      <c r="K36" s="181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83"/>
      <c r="V36" s="184"/>
      <c r="W36" s="140"/>
      <c r="X36" s="185"/>
      <c r="Y36" s="39"/>
      <c r="Z36" s="183"/>
      <c r="AA36" s="184"/>
      <c r="AB36" s="140"/>
      <c r="AC36" s="185"/>
      <c r="AD36" s="197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174"/>
      <c r="B37" s="39"/>
      <c r="C37" s="133"/>
      <c r="D37" s="133"/>
      <c r="E37" s="139"/>
      <c r="F37" s="140"/>
      <c r="G37" s="39"/>
      <c r="H37" s="133"/>
      <c r="I37" s="133"/>
      <c r="J37" s="139"/>
      <c r="K37" s="181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83"/>
      <c r="V37" s="184"/>
      <c r="W37" s="140"/>
      <c r="X37" s="185"/>
      <c r="Y37" s="39"/>
      <c r="Z37" s="183"/>
      <c r="AA37" s="184"/>
      <c r="AB37" s="140"/>
      <c r="AC37" s="185"/>
      <c r="AD37" s="197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174"/>
      <c r="B38" s="39"/>
      <c r="C38" s="133"/>
      <c r="D38" s="133"/>
      <c r="E38" s="139"/>
      <c r="F38" s="140"/>
      <c r="G38" s="39"/>
      <c r="H38" s="133"/>
      <c r="I38" s="133"/>
      <c r="J38" s="139"/>
      <c r="K38" s="181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83"/>
      <c r="V38" s="184"/>
      <c r="W38" s="140"/>
      <c r="X38" s="185"/>
      <c r="Y38" s="39"/>
      <c r="Z38" s="183"/>
      <c r="AA38" s="184"/>
      <c r="AB38" s="140"/>
      <c r="AC38" s="185"/>
      <c r="AD38" s="197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174"/>
      <c r="B39" s="39"/>
      <c r="C39" s="133"/>
      <c r="D39" s="133"/>
      <c r="E39" s="139"/>
      <c r="F39" s="140"/>
      <c r="G39" s="39"/>
      <c r="H39" s="133"/>
      <c r="I39" s="133"/>
      <c r="J39" s="139"/>
      <c r="K39" s="181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83"/>
      <c r="V39" s="184"/>
      <c r="W39" s="140"/>
      <c r="X39" s="185"/>
      <c r="Y39" s="39"/>
      <c r="Z39" s="183"/>
      <c r="AA39" s="184"/>
      <c r="AB39" s="140"/>
      <c r="AC39" s="185"/>
      <c r="AD39" s="197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174"/>
      <c r="B40" s="39"/>
      <c r="C40" s="133"/>
      <c r="D40" s="133"/>
      <c r="E40" s="139"/>
      <c r="F40" s="140"/>
      <c r="G40" s="39"/>
      <c r="H40" s="133"/>
      <c r="I40" s="133"/>
      <c r="J40" s="139"/>
      <c r="K40" s="181"/>
      <c r="L40" s="17"/>
      <c r="M40" s="134" t="s">
        <v>2</v>
      </c>
      <c r="N40" s="135"/>
      <c r="O40" s="135"/>
      <c r="P40" s="135"/>
      <c r="Q40" s="135"/>
      <c r="R40" s="136"/>
      <c r="S40" s="11"/>
      <c r="T40" s="39"/>
      <c r="U40" s="183"/>
      <c r="V40" s="184"/>
      <c r="W40" s="140"/>
      <c r="X40" s="185"/>
      <c r="Y40" s="39"/>
      <c r="Z40" s="183"/>
      <c r="AA40" s="184"/>
      <c r="AB40" s="140"/>
      <c r="AC40" s="185"/>
      <c r="AD40" s="197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174"/>
      <c r="B41" s="40"/>
      <c r="C41" s="141"/>
      <c r="D41" s="141"/>
      <c r="E41" s="171"/>
      <c r="F41" s="152"/>
      <c r="G41" s="40"/>
      <c r="H41" s="141"/>
      <c r="I41" s="141"/>
      <c r="J41" s="171"/>
      <c r="K41" s="172"/>
      <c r="L41" s="17"/>
      <c r="M41" s="193" t="s">
        <v>3</v>
      </c>
      <c r="N41" s="186" t="s">
        <v>4</v>
      </c>
      <c r="O41" s="186" t="s">
        <v>5</v>
      </c>
      <c r="P41" s="159" t="s">
        <v>149</v>
      </c>
      <c r="Q41" s="159" t="s">
        <v>81</v>
      </c>
      <c r="R41" s="156" t="s">
        <v>6</v>
      </c>
      <c r="S41" s="28"/>
      <c r="T41" s="40"/>
      <c r="U41" s="154"/>
      <c r="V41" s="155"/>
      <c r="W41" s="152"/>
      <c r="X41" s="153"/>
      <c r="Y41" s="40"/>
      <c r="Z41" s="154"/>
      <c r="AA41" s="155"/>
      <c r="AB41" s="152"/>
      <c r="AC41" s="153"/>
      <c r="AD41" s="197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 t="e">
        <f>SUM(AS13:AS40)</f>
        <v>#REF!</v>
      </c>
      <c r="AT41" s="29">
        <f>SUM(AT13:AT40)</f>
        <v>0</v>
      </c>
      <c r="AU41" s="29"/>
    </row>
    <row r="42" spans="1:132" ht="29.25" customHeight="1" thickBot="1">
      <c r="A42" s="175"/>
      <c r="B42" s="177" t="s">
        <v>34</v>
      </c>
      <c r="C42" s="178"/>
      <c r="D42" s="178"/>
      <c r="E42" s="178"/>
      <c r="F42" s="178"/>
      <c r="G42" s="178"/>
      <c r="H42" s="178"/>
      <c r="I42" s="178"/>
      <c r="J42" s="179">
        <v>8</v>
      </c>
      <c r="K42" s="180"/>
      <c r="L42" s="17"/>
      <c r="M42" s="194"/>
      <c r="N42" s="187"/>
      <c r="O42" s="187"/>
      <c r="P42" s="160"/>
      <c r="Q42" s="160"/>
      <c r="R42" s="157"/>
      <c r="S42" s="28"/>
      <c r="T42" s="191" t="s">
        <v>35</v>
      </c>
      <c r="U42" s="192"/>
      <c r="V42" s="192"/>
      <c r="W42" s="192"/>
      <c r="X42" s="192"/>
      <c r="Y42" s="192"/>
      <c r="Z42" s="192"/>
      <c r="AA42" s="192"/>
      <c r="AB42" s="189"/>
      <c r="AC42" s="190"/>
      <c r="AD42" s="198"/>
      <c r="AF42" s="19"/>
      <c r="AG42" s="19"/>
      <c r="AH42" s="19"/>
      <c r="AI42" s="19"/>
      <c r="AM42" s="20"/>
      <c r="AS42" s="7" t="e">
        <f>SUM(AU13:AU26)+AS41</f>
        <v>#REF!</v>
      </c>
      <c r="AT42" s="7">
        <f>SUM(AU27:AU40)+AT41</f>
        <v>0</v>
      </c>
    </row>
    <row r="43" spans="1:132" ht="19.5" customHeight="1">
      <c r="A43" s="150" t="s">
        <v>77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51"/>
      <c r="L43" s="11"/>
      <c r="M43" s="195"/>
      <c r="N43" s="188"/>
      <c r="O43" s="188"/>
      <c r="P43" s="161"/>
      <c r="Q43" s="161"/>
      <c r="R43" s="158"/>
      <c r="S43" s="28"/>
      <c r="T43" s="150" t="s">
        <v>77</v>
      </c>
      <c r="U43" s="120"/>
      <c r="V43" s="120"/>
      <c r="W43" s="120"/>
      <c r="X43" s="120"/>
      <c r="Y43" s="120"/>
      <c r="Z43" s="120"/>
      <c r="AA43" s="120"/>
      <c r="AB43" s="120"/>
      <c r="AC43" s="120"/>
      <c r="AD43" s="151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7"/>
      <c r="L44" s="30"/>
      <c r="M44" s="62" t="s">
        <v>7</v>
      </c>
      <c r="N44" s="63">
        <v>3</v>
      </c>
      <c r="O44" s="63">
        <v>1</v>
      </c>
      <c r="P44" s="63">
        <v>4</v>
      </c>
      <c r="Q44" s="43"/>
      <c r="R44" s="60">
        <v>4</v>
      </c>
      <c r="S44" s="17"/>
      <c r="T44" s="165"/>
      <c r="U44" s="166"/>
      <c r="V44" s="166"/>
      <c r="W44" s="166"/>
      <c r="X44" s="166"/>
      <c r="Y44" s="166"/>
      <c r="Z44" s="166"/>
      <c r="AA44" s="166"/>
      <c r="AB44" s="166"/>
      <c r="AC44" s="166"/>
      <c r="AD44" s="167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70"/>
      <c r="L45" s="30"/>
      <c r="M45" s="64" t="s">
        <v>8</v>
      </c>
      <c r="N45" s="65">
        <v>2</v>
      </c>
      <c r="O45" s="65">
        <v>2</v>
      </c>
      <c r="P45" s="65">
        <v>4</v>
      </c>
      <c r="Q45" s="44"/>
      <c r="R45" s="61">
        <v>4</v>
      </c>
      <c r="S45" s="17"/>
      <c r="T45" s="168"/>
      <c r="U45" s="169"/>
      <c r="V45" s="169"/>
      <c r="W45" s="169"/>
      <c r="X45" s="169"/>
      <c r="Y45" s="169"/>
      <c r="Z45" s="169"/>
      <c r="AA45" s="169"/>
      <c r="AB45" s="169"/>
      <c r="AC45" s="169"/>
      <c r="AD45" s="170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162" t="s">
        <v>109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4"/>
      <c r="L46" s="49"/>
      <c r="M46" s="150" t="s">
        <v>103</v>
      </c>
      <c r="N46" s="120"/>
      <c r="O46" s="120"/>
      <c r="P46" s="120"/>
      <c r="Q46" s="120"/>
      <c r="R46" s="151"/>
      <c r="S46" s="50"/>
      <c r="T46" s="162" t="s">
        <v>110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45" t="s">
        <v>182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7"/>
      <c r="L47" s="51"/>
      <c r="M47" s="142"/>
      <c r="N47" s="143"/>
      <c r="O47" s="143"/>
      <c r="P47" s="143"/>
      <c r="Q47" s="143"/>
      <c r="R47" s="144"/>
      <c r="S47" s="52"/>
      <c r="T47" s="145" t="s">
        <v>163</v>
      </c>
      <c r="U47" s="146"/>
      <c r="V47" s="146"/>
      <c r="W47" s="146"/>
      <c r="X47" s="146"/>
      <c r="Y47" s="146"/>
      <c r="Z47" s="146"/>
      <c r="AA47" s="146"/>
      <c r="AB47" s="146"/>
      <c r="AC47" s="146"/>
      <c r="AD47" s="147"/>
      <c r="AF47" s="19">
        <f>IF(Q44&lt;=45,IF(OR(AND(M44="А",R44&lt;=4),AND(M44="Б",R44=5)),1,""),IF(Q44&lt;=90,IF(OR(AND(M44="А",R44&lt;=4),AND(M44="Б",R44=5)),2,""),""))</f>
        <v>1</v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>А3</v>
      </c>
    </row>
    <row r="48" spans="1:132" ht="24.95" customHeight="1" thickBot="1">
      <c r="A48" s="271"/>
      <c r="B48" s="148"/>
      <c r="C48" s="148"/>
      <c r="D48" s="148"/>
      <c r="E48" s="148"/>
      <c r="F48" s="148"/>
      <c r="G48" s="148"/>
      <c r="H48" s="148"/>
      <c r="I48" s="148"/>
      <c r="J48" s="148"/>
      <c r="K48" s="149"/>
      <c r="L48" s="51"/>
      <c r="M48" s="142"/>
      <c r="N48" s="143"/>
      <c r="O48" s="143"/>
      <c r="P48" s="143"/>
      <c r="Q48" s="143"/>
      <c r="R48" s="144"/>
      <c r="S48" s="52"/>
      <c r="T48" s="145"/>
      <c r="U48" s="146"/>
      <c r="V48" s="146"/>
      <c r="W48" s="148"/>
      <c r="X48" s="148"/>
      <c r="Y48" s="148"/>
      <c r="Z48" s="148"/>
      <c r="AA48" s="148"/>
      <c r="AB48" s="148"/>
      <c r="AC48" s="148"/>
      <c r="AD48" s="149"/>
    </row>
    <row r="49" spans="1:131" s="22" customFormat="1" ht="21.75" customHeight="1">
      <c r="A49" s="281" t="s">
        <v>111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3"/>
      <c r="W49" s="284" t="s">
        <v>33</v>
      </c>
      <c r="X49" s="285"/>
      <c r="Y49" s="286"/>
      <c r="Z49" s="278" t="s">
        <v>112</v>
      </c>
      <c r="AA49" s="279"/>
      <c r="AB49" s="279"/>
      <c r="AC49" s="279"/>
      <c r="AD49" s="280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7"/>
      <c r="W50" s="287"/>
      <c r="X50" s="288"/>
      <c r="Y50" s="289"/>
      <c r="Z50" s="272"/>
      <c r="AA50" s="273"/>
      <c r="AB50" s="273"/>
      <c r="AC50" s="273"/>
      <c r="AD50" s="274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70"/>
      <c r="W51" s="290"/>
      <c r="X51" s="291"/>
      <c r="Y51" s="292"/>
      <c r="Z51" s="275"/>
      <c r="AA51" s="276"/>
      <c r="AB51" s="276"/>
      <c r="AC51" s="276"/>
      <c r="AD51" s="277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AB38:AC38"/>
    <mergeCell ref="AB36:AC36"/>
    <mergeCell ref="W37:X37"/>
    <mergeCell ref="U37:V37"/>
    <mergeCell ref="U38:V38"/>
    <mergeCell ref="B28:G28"/>
    <mergeCell ref="B21:G21"/>
    <mergeCell ref="B22:G22"/>
    <mergeCell ref="B23:G23"/>
    <mergeCell ref="B15:G15"/>
    <mergeCell ref="B16:G16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U27:Z27"/>
    <mergeCell ref="U28:Z28"/>
    <mergeCell ref="U21:Z21"/>
    <mergeCell ref="U22:Z22"/>
    <mergeCell ref="U23:Z23"/>
    <mergeCell ref="W34:X34"/>
    <mergeCell ref="W35:X35"/>
    <mergeCell ref="U35:V35"/>
    <mergeCell ref="H34:I34"/>
    <mergeCell ref="E34:F34"/>
    <mergeCell ref="U34:V34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B29:G29"/>
    <mergeCell ref="U19:Z19"/>
    <mergeCell ref="U20:Z20"/>
    <mergeCell ref="B27:G27"/>
    <mergeCell ref="U24:Z24"/>
    <mergeCell ref="B26:G26"/>
    <mergeCell ref="B17:G17"/>
    <mergeCell ref="B18:G18"/>
    <mergeCell ref="F6:O6"/>
    <mergeCell ref="F7:O7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U6:AD6"/>
    <mergeCell ref="U7:AD7"/>
    <mergeCell ref="Z5:AA5"/>
    <mergeCell ref="W5:Y5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A9:E9"/>
    <mergeCell ref="F9:O9"/>
    <mergeCell ref="F8:O8"/>
    <mergeCell ref="P8:T8"/>
    <mergeCell ref="U8:AD8"/>
    <mergeCell ref="P9:T9"/>
    <mergeCell ref="U9:AD9"/>
    <mergeCell ref="A6:E6"/>
    <mergeCell ref="A7:E7"/>
    <mergeCell ref="P6:T6"/>
    <mergeCell ref="J5:O5"/>
    <mergeCell ref="P7:T7"/>
    <mergeCell ref="W40:X40"/>
    <mergeCell ref="AB41:AC41"/>
    <mergeCell ref="Z39:AA39"/>
    <mergeCell ref="W36:X36"/>
    <mergeCell ref="Q41:Q43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M47:R48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C40:D40"/>
    <mergeCell ref="M40:R40"/>
    <mergeCell ref="AM11:AO11"/>
    <mergeCell ref="D10:K10"/>
    <mergeCell ref="BR12:CJ12"/>
    <mergeCell ref="E40:F40"/>
    <mergeCell ref="C39:D39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workbookViewId="0">
      <selection activeCell="K2" sqref="K2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117" t="s">
        <v>73</v>
      </c>
      <c r="H2" s="117"/>
      <c r="I2" s="311" t="s">
        <v>50</v>
      </c>
      <c r="J2" s="311"/>
      <c r="K2" s="1"/>
      <c r="AP2" s="42"/>
    </row>
    <row r="3" spans="1:42" s="6" customFormat="1" ht="18.75" customHeight="1">
      <c r="A3" s="312" t="s">
        <v>48</v>
      </c>
      <c r="B3" s="312"/>
      <c r="C3" s="312"/>
      <c r="D3" s="312"/>
      <c r="E3" s="312"/>
      <c r="F3" s="312"/>
      <c r="G3" s="312"/>
      <c r="H3" s="312"/>
      <c r="I3" s="312"/>
      <c r="J3" s="312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13" t="s">
        <v>78</v>
      </c>
      <c r="H8" s="313"/>
      <c r="I8" s="313"/>
      <c r="J8" s="313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21" t="s">
        <v>113</v>
      </c>
      <c r="D11" s="321"/>
      <c r="E11" s="321"/>
      <c r="F11" s="321"/>
      <c r="G11" s="321"/>
      <c r="H11" s="321"/>
      <c r="I11" s="322" t="s">
        <v>80</v>
      </c>
      <c r="J11" s="322"/>
    </row>
    <row r="12" spans="1:42" s="22" customFormat="1" ht="18" customHeight="1">
      <c r="A12" s="300" t="s">
        <v>75</v>
      </c>
      <c r="B12" s="303" t="s">
        <v>47</v>
      </c>
      <c r="C12" s="304"/>
      <c r="D12" s="305"/>
      <c r="E12" s="298" t="s">
        <v>39</v>
      </c>
      <c r="F12" s="300" t="s">
        <v>75</v>
      </c>
      <c r="G12" s="303" t="s">
        <v>47</v>
      </c>
      <c r="H12" s="304"/>
      <c r="I12" s="305"/>
      <c r="J12" s="298" t="s">
        <v>39</v>
      </c>
      <c r="K12" s="7"/>
    </row>
    <row r="13" spans="1:42" ht="11.25" customHeight="1">
      <c r="A13" s="301"/>
      <c r="B13" s="306"/>
      <c r="C13" s="307"/>
      <c r="D13" s="308"/>
      <c r="E13" s="299"/>
      <c r="F13" s="301"/>
      <c r="G13" s="306"/>
      <c r="H13" s="307"/>
      <c r="I13" s="308"/>
      <c r="J13" s="299"/>
    </row>
    <row r="14" spans="1:42" ht="19.5" customHeight="1">
      <c r="A14" s="302"/>
      <c r="B14" s="314" t="s">
        <v>49</v>
      </c>
      <c r="C14" s="315"/>
      <c r="D14" s="69" t="s">
        <v>40</v>
      </c>
      <c r="E14" s="70" t="s">
        <v>114</v>
      </c>
      <c r="F14" s="302"/>
      <c r="G14" s="319" t="s">
        <v>49</v>
      </c>
      <c r="H14" s="320"/>
      <c r="I14" s="69" t="s">
        <v>40</v>
      </c>
      <c r="J14" s="70" t="s">
        <v>114</v>
      </c>
    </row>
    <row r="15" spans="1:42" ht="14.25" customHeight="1">
      <c r="A15" s="71">
        <v>21</v>
      </c>
      <c r="B15" s="297" t="s">
        <v>186</v>
      </c>
      <c r="C15" s="297"/>
      <c r="D15" s="72">
        <v>4</v>
      </c>
      <c r="E15" s="73"/>
      <c r="F15" s="71">
        <v>20</v>
      </c>
      <c r="G15" s="297" t="s">
        <v>186</v>
      </c>
      <c r="H15" s="297"/>
      <c r="I15" s="72">
        <v>4</v>
      </c>
      <c r="J15" s="73"/>
    </row>
    <row r="16" spans="1:42" ht="14.25" customHeight="1">
      <c r="A16" s="74"/>
      <c r="B16" s="297"/>
      <c r="C16" s="297"/>
      <c r="D16" s="75"/>
      <c r="E16" s="76"/>
      <c r="F16" s="74"/>
      <c r="G16" s="297"/>
      <c r="H16" s="297"/>
      <c r="I16" s="75"/>
      <c r="J16" s="76"/>
    </row>
    <row r="17" spans="1:11" ht="15" customHeight="1" thickBot="1">
      <c r="A17" s="77"/>
      <c r="B17" s="310"/>
      <c r="C17" s="310"/>
      <c r="D17" s="78"/>
      <c r="E17" s="79"/>
      <c r="F17" s="77"/>
      <c r="G17" s="310"/>
      <c r="H17" s="310"/>
      <c r="I17" s="78"/>
      <c r="J17" s="79"/>
    </row>
    <row r="18" spans="1:11" ht="14.25">
      <c r="A18" s="2"/>
    </row>
    <row r="19" spans="1:11">
      <c r="A19" s="309" t="s">
        <v>24</v>
      </c>
      <c r="B19" s="309"/>
      <c r="C19" s="309"/>
      <c r="D19" s="309"/>
      <c r="E19" s="309"/>
      <c r="F19" s="309"/>
      <c r="G19" s="309"/>
      <c r="H19" s="309"/>
      <c r="I19" s="309"/>
      <c r="J19" s="309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296" t="s">
        <v>150</v>
      </c>
      <c r="B21" s="296"/>
      <c r="C21" s="296"/>
      <c r="D21" s="296"/>
      <c r="E21" s="296"/>
      <c r="F21" s="296"/>
      <c r="G21" s="296"/>
      <c r="H21" s="296"/>
      <c r="I21" s="296"/>
      <c r="J21" s="296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296" t="s">
        <v>151</v>
      </c>
      <c r="B30" s="296"/>
      <c r="C30" s="296"/>
      <c r="D30" s="296"/>
      <c r="E30" s="296"/>
      <c r="F30" s="296"/>
      <c r="G30" s="296"/>
      <c r="H30" s="296"/>
      <c r="I30" s="296"/>
      <c r="J30" s="296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296" t="s">
        <v>26</v>
      </c>
      <c r="B42" s="296"/>
      <c r="C42" s="296"/>
      <c r="D42" s="296"/>
      <c r="E42" s="296"/>
      <c r="F42" s="296"/>
      <c r="G42" s="296"/>
      <c r="H42" s="296"/>
      <c r="I42" s="296"/>
      <c r="J42" s="296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316" t="s">
        <v>134</v>
      </c>
      <c r="B46" s="316"/>
      <c r="C46" s="316"/>
      <c r="D46" s="316"/>
      <c r="E46" s="316"/>
      <c r="F46" s="316"/>
      <c r="G46" s="316"/>
      <c r="H46" s="316"/>
      <c r="I46" s="316"/>
      <c r="J46" s="316"/>
    </row>
    <row r="47" spans="1:10" ht="22.5" customHeight="1">
      <c r="A47" s="316" t="s">
        <v>82</v>
      </c>
      <c r="B47" s="316"/>
      <c r="C47" s="316"/>
      <c r="D47" s="316"/>
      <c r="E47" s="316"/>
      <c r="F47" s="316"/>
      <c r="G47" s="316"/>
      <c r="H47" s="316"/>
      <c r="I47" s="316"/>
      <c r="J47" s="316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317" t="s">
        <v>74</v>
      </c>
      <c r="B57" s="317"/>
      <c r="C57" s="317"/>
      <c r="D57" s="317"/>
      <c r="E57" s="317"/>
      <c r="F57" s="317"/>
      <c r="G57" s="317"/>
      <c r="H57" s="317"/>
      <c r="I57" s="317"/>
      <c r="J57" s="317"/>
    </row>
    <row r="58" spans="1:10" ht="12" customHeight="1">
      <c r="A58" s="4"/>
    </row>
    <row r="59" spans="1:10">
      <c r="A59" s="318" t="s">
        <v>98</v>
      </c>
      <c r="B59" s="318"/>
      <c r="C59" s="318"/>
      <c r="D59" s="318"/>
      <c r="E59" s="318"/>
      <c r="F59" s="318"/>
      <c r="G59" s="318"/>
      <c r="H59" s="318"/>
      <c r="I59" s="318"/>
      <c r="J59" s="318"/>
    </row>
    <row r="60" spans="1:10">
      <c r="A60" s="5"/>
    </row>
    <row r="61" spans="1:10">
      <c r="A61" s="45" t="s">
        <v>83</v>
      </c>
      <c r="B61" s="295" t="s">
        <v>37</v>
      </c>
      <c r="C61" s="295"/>
      <c r="D61" s="295"/>
      <c r="E61" s="295"/>
      <c r="F61" s="45" t="s">
        <v>84</v>
      </c>
      <c r="G61" s="295" t="s">
        <v>37</v>
      </c>
      <c r="H61" s="295"/>
      <c r="I61" s="295"/>
      <c r="J61" s="295"/>
    </row>
    <row r="62" spans="1:10">
      <c r="A62" s="4"/>
    </row>
    <row r="63" spans="1:10">
      <c r="A63" s="4" t="s">
        <v>85</v>
      </c>
      <c r="D63" s="295" t="s">
        <v>37</v>
      </c>
      <c r="E63" s="295"/>
      <c r="F63" s="295"/>
      <c r="G63" s="295"/>
      <c r="H63" s="295"/>
      <c r="I63" s="295"/>
      <c r="J63" s="295"/>
    </row>
    <row r="64" spans="1:10">
      <c r="A64" s="4"/>
    </row>
  </sheetData>
  <mergeCells count="31">
    <mergeCell ref="A46:J46"/>
    <mergeCell ref="A47:J47"/>
    <mergeCell ref="A57:J57"/>
    <mergeCell ref="A59:J59"/>
    <mergeCell ref="G14:H14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2015-12-10T18:15:48Z</cp:lastPrinted>
  <dcterms:created xsi:type="dcterms:W3CDTF">2001-12-15T14:11:31Z</dcterms:created>
  <dcterms:modified xsi:type="dcterms:W3CDTF">2015-12-11T10:54:26Z</dcterms:modified>
</cp:coreProperties>
</file>